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105" windowWidth="27795" windowHeight="12600"/>
  </bookViews>
  <sheets>
    <sheet name="ЗП-Культура" sheetId="1" r:id="rId1"/>
    <sheet name="условия" sheetId="2" r:id="rId2"/>
  </sheets>
  <externalReferences>
    <externalReference r:id="rId3"/>
    <externalReference r:id="rId4"/>
  </externalReferences>
  <definedNames>
    <definedName name="_xlnm.Print_Area" localSheetId="0">'ЗП-Культура'!$A$1:$P$23</definedName>
  </definedNames>
  <calcPr calcId="144525"/>
</workbook>
</file>

<file path=xl/calcChain.xml><?xml version="1.0" encoding="utf-8"?>
<calcChain xmlns="http://schemas.openxmlformats.org/spreadsheetml/2006/main">
  <c r="J11" i="1" l="1"/>
  <c r="M11" i="1"/>
  <c r="D12" i="1"/>
  <c r="E12" i="1"/>
  <c r="G12" i="1"/>
  <c r="I12" i="1"/>
  <c r="K12" i="1"/>
  <c r="L12" i="1"/>
  <c r="N12" i="1"/>
  <c r="D13" i="1"/>
  <c r="E13" i="1"/>
  <c r="G13" i="1"/>
  <c r="I13" i="1"/>
  <c r="K13" i="1"/>
  <c r="L13" i="1"/>
  <c r="N13" i="1"/>
  <c r="D14" i="1"/>
  <c r="E14" i="1"/>
  <c r="G14" i="1"/>
  <c r="I14" i="1"/>
  <c r="K14" i="1"/>
  <c r="L14" i="1"/>
  <c r="N14" i="1"/>
  <c r="D15" i="1"/>
  <c r="E15" i="1"/>
  <c r="G15" i="1"/>
  <c r="I15" i="1"/>
  <c r="K15" i="1"/>
  <c r="L15" i="1"/>
  <c r="N15" i="1"/>
  <c r="F15" i="1" l="1"/>
  <c r="H13" i="1"/>
  <c r="H15" i="1"/>
  <c r="F13" i="1"/>
  <c r="F14" i="1"/>
  <c r="L11" i="1"/>
  <c r="H14" i="1"/>
  <c r="H12" i="1"/>
  <c r="F12" i="1"/>
  <c r="I18" i="1"/>
  <c r="I19" i="1"/>
  <c r="E23" i="1"/>
  <c r="E19" i="1"/>
  <c r="E18" i="1"/>
  <c r="E17" i="1"/>
  <c r="E16" i="1"/>
  <c r="E11" i="1" s="1"/>
  <c r="D23" i="1"/>
  <c r="D19" i="1"/>
  <c r="D18" i="1"/>
  <c r="D17" i="1"/>
  <c r="D16" i="1"/>
  <c r="D11" i="1" s="1"/>
  <c r="G23" i="1"/>
  <c r="G19" i="1"/>
  <c r="G18" i="1"/>
  <c r="G17" i="1"/>
  <c r="G16" i="1"/>
  <c r="G11" i="1" s="1"/>
  <c r="N23" i="1"/>
  <c r="N19" i="1"/>
  <c r="N18" i="1"/>
  <c r="N17" i="1"/>
  <c r="N16" i="1"/>
  <c r="N11" i="1" s="1"/>
  <c r="L23" i="1"/>
  <c r="L19" i="1"/>
  <c r="L18" i="1"/>
  <c r="L17" i="1"/>
  <c r="L16" i="1"/>
  <c r="K23" i="1"/>
  <c r="K19" i="1"/>
  <c r="K18" i="1"/>
  <c r="K17" i="1"/>
  <c r="K16" i="1"/>
  <c r="K11" i="1" s="1"/>
  <c r="I23" i="1"/>
  <c r="I17" i="1"/>
  <c r="I16" i="1"/>
  <c r="I11" i="1" l="1"/>
  <c r="P14" i="1"/>
  <c r="P15" i="1" l="1"/>
  <c r="H16" i="1"/>
  <c r="H17" i="1"/>
  <c r="P17" i="1" s="1"/>
  <c r="H18" i="1"/>
  <c r="P18" i="1" s="1"/>
  <c r="H19" i="1"/>
  <c r="P19" i="1" s="1"/>
  <c r="H20" i="1"/>
  <c r="P20" i="1" s="1"/>
  <c r="H21" i="1"/>
  <c r="P21" i="1" s="1"/>
  <c r="H22" i="1"/>
  <c r="P22" i="1" s="1"/>
  <c r="H23" i="1"/>
  <c r="P23" i="1" s="1"/>
  <c r="O14" i="1"/>
  <c r="O15" i="1"/>
  <c r="F16" i="1"/>
  <c r="F17" i="1"/>
  <c r="O17" i="1" s="1"/>
  <c r="F18" i="1"/>
  <c r="O18" i="1" s="1"/>
  <c r="F19" i="1"/>
  <c r="O19" i="1" s="1"/>
  <c r="F20" i="1"/>
  <c r="O20" i="1" s="1"/>
  <c r="F21" i="1"/>
  <c r="O21" i="1" s="1"/>
  <c r="F22" i="1"/>
  <c r="O22" i="1" s="1"/>
  <c r="F23" i="1"/>
  <c r="O23" i="1" s="1"/>
  <c r="O16" i="1" l="1"/>
  <c r="F11" i="1"/>
  <c r="P16" i="1"/>
  <c r="H11" i="1"/>
  <c r="P13" i="1"/>
  <c r="P12" i="1"/>
  <c r="O12" i="1"/>
  <c r="O13" i="1"/>
  <c r="P11" i="1" l="1"/>
  <c r="O11" i="1"/>
</calcChain>
</file>

<file path=xl/sharedStrings.xml><?xml version="1.0" encoding="utf-8"?>
<sst xmlns="http://schemas.openxmlformats.org/spreadsheetml/2006/main" count="113" uniqueCount="87">
  <si>
    <t>Коды по ОКЕИ: человек - 792; тысяча рублей - 384 (с одним десятичным знаком)</t>
  </si>
  <si>
    <t>Категория персонала</t>
  </si>
  <si>
    <t>Код кате-гории персо-нала</t>
  </si>
  <si>
    <t>№ стро-ки</t>
  </si>
  <si>
    <t>Средняя численность работников, человек</t>
  </si>
  <si>
    <t>Фонд начисленной заработной платы работников за отчетный период, тыс. руб. с одним десятичным знаком</t>
  </si>
  <si>
    <t>Фонд начисленной заработной платы работников по источникам финансирования, тыс. руб. с одним десятичным знаком</t>
  </si>
  <si>
    <r>
      <t>списочного состава (без внешних совмес-тителей)</t>
    </r>
    <r>
      <rPr>
        <vertAlign val="superscript"/>
        <sz val="9"/>
        <rFont val="Times New Roman"/>
        <family val="1"/>
        <charset val="204"/>
      </rPr>
      <t>1</t>
    </r>
  </si>
  <si>
    <r>
      <t xml:space="preserve">внешних совмес-
тителей </t>
    </r>
    <r>
      <rPr>
        <vertAlign val="superscript"/>
        <sz val="9"/>
        <rFont val="Times New Roman"/>
        <family val="1"/>
        <charset val="204"/>
      </rPr>
      <t>2</t>
    </r>
  </si>
  <si>
    <t>списочного состава (без внешних совместителей)</t>
  </si>
  <si>
    <t>внешних
совмести-телей</t>
  </si>
  <si>
    <t>из гр. 3 списочного состава (без внешних совместителей)</t>
  </si>
  <si>
    <t>из гр. 5 внешних совместителей</t>
  </si>
  <si>
    <t>всего</t>
  </si>
  <si>
    <r>
      <t xml:space="preserve">в том числе по внутрен-нему совмести-тельству </t>
    </r>
    <r>
      <rPr>
        <vertAlign val="superscript"/>
        <sz val="9"/>
        <rFont val="Times New Roman"/>
        <family val="1"/>
        <charset val="204"/>
      </rPr>
      <t>3</t>
    </r>
  </si>
  <si>
    <t>за счет средств бюджетов всех уровней (субсидий)</t>
  </si>
  <si>
    <t>ОМС</t>
  </si>
  <si>
    <t>средства
от при-носящей доход деятель-ности</t>
  </si>
  <si>
    <t>А</t>
  </si>
  <si>
    <t>Б</t>
  </si>
  <si>
    <t>В</t>
  </si>
  <si>
    <t>Всего работников (сумма строк 02 - 06, 11-13)</t>
  </si>
  <si>
    <t>100</t>
  </si>
  <si>
    <t>01</t>
  </si>
  <si>
    <t xml:space="preserve">руководитель организации </t>
  </si>
  <si>
    <t>101</t>
  </si>
  <si>
    <t>02</t>
  </si>
  <si>
    <t>х</t>
  </si>
  <si>
    <t xml:space="preserve">заместители руководителя, руководители структурных подразделений (кроме врачей-руководителей структурных подразделений) и их заместители, из них:
</t>
  </si>
  <si>
    <t>102</t>
  </si>
  <si>
    <t>03</t>
  </si>
  <si>
    <t>артистический персонал</t>
  </si>
  <si>
    <t>601</t>
  </si>
  <si>
    <t>04</t>
  </si>
  <si>
    <t>художественный персонал</t>
  </si>
  <si>
    <t>611</t>
  </si>
  <si>
    <t>05</t>
  </si>
  <si>
    <t>специалисты</t>
  </si>
  <si>
    <t>621</t>
  </si>
  <si>
    <t>06</t>
  </si>
  <si>
    <t>301</t>
  </si>
  <si>
    <t>07</t>
  </si>
  <si>
    <t>311</t>
  </si>
  <si>
    <t>08</t>
  </si>
  <si>
    <t>291</t>
  </si>
  <si>
    <t>09</t>
  </si>
  <si>
    <t>401</t>
  </si>
  <si>
    <t>10</t>
  </si>
  <si>
    <t>средний медицинский (фармацевтический) персонал (персонал, обеспечивающий условия для предоставления медицинских услуг)</t>
  </si>
  <si>
    <t>411</t>
  </si>
  <si>
    <t>11</t>
  </si>
  <si>
    <t>младший медицинский персонал (персонал, обеспечивающий условия для предоставления медицинских услуг)</t>
  </si>
  <si>
    <t>421</t>
  </si>
  <si>
    <t>12</t>
  </si>
  <si>
    <t>прочий персонал</t>
  </si>
  <si>
    <t>103</t>
  </si>
  <si>
    <t>13</t>
  </si>
  <si>
    <t>СВЕДЕНИЯ О ЧИСЛЕННОСТИ И ОПЛАТЕ ТРУДА РАБОТНИКОВ СФЕРЫ КУЛЬТУРЫ ПО КАТЕГОРИЯМ ПЕРСОНАЛА</t>
  </si>
  <si>
    <t>Форма N ЗП-культура</t>
  </si>
  <si>
    <t>(нарастающим итогом)</t>
  </si>
  <si>
    <t>из них: научные работники</t>
  </si>
  <si>
    <t xml:space="preserve"> их них научные сотрудники</t>
  </si>
  <si>
    <t>педагоги</t>
  </si>
  <si>
    <t>врачи (кроме зубных), включая врачей-руководителей структурных подразделений</t>
  </si>
  <si>
    <t>Контроль показателей по форме:</t>
  </si>
  <si>
    <t>гр. 3 &gt; гр. 4 по всем строкам</t>
  </si>
  <si>
    <t>гр. 3 = гр. 6 + гр. 8 по всем строкам</t>
  </si>
  <si>
    <t>гр. 5 = гр. 9 + гр. 11 по всем строкам</t>
  </si>
  <si>
    <t>стр. 01 = стр. 02 + стр. 03 + стр. 04 + стр. 05 + стр. 06 + стр. 11 + стр. 12 + стр. 13 по всем графам</t>
  </si>
  <si>
    <t>стр. 06  стр. 07 + стр. 09 + стр. 10 по всем графам</t>
  </si>
  <si>
    <t>стр. 07  стр. 08 по всем графам</t>
  </si>
  <si>
    <t>гр. 3 кодовой части формы = кодам из перечня типов учреждений ф. N ЗП-культура</t>
  </si>
  <si>
    <t>Предупредительные контроли по форме:</t>
  </si>
  <si>
    <t>если гр. 1 &gt; 0, то гр. 3 &gt; 0</t>
  </si>
  <si>
    <t>если гр. 3 &gt; 0, то гр. 1 &gt; 0</t>
  </si>
  <si>
    <t>если гр. 2 &gt; 0, то гр. 5 &gt; 0</t>
  </si>
  <si>
    <t>если гр. 5 &gt; 0, то гр. 2 &gt; 0</t>
  </si>
  <si>
    <t>если гр. 3 &gt; 0, то гр. 6 &gt; 0</t>
  </si>
  <si>
    <t>если гр. 5 &gt; 0, то гр. 9 &gt; 0</t>
  </si>
  <si>
    <t>Среднемесячная заработная плата работников списочного состава (без внешних совмес-тителей)
(гр.12 = гр.3/гр.1)*1000 за отчетный период, руб.</t>
  </si>
  <si>
    <t>Среднемесячная заработная плата работников  внешних совместителей
(гр.13 = гр.5/гр.2)*1000 за отчетный период, руб.</t>
  </si>
  <si>
    <t>Кол-во месяцев</t>
  </si>
  <si>
    <t>По субъектам Российской Федерации</t>
  </si>
  <si>
    <t>Форма собственности</t>
  </si>
  <si>
    <t>Ивановская область</t>
  </si>
  <si>
    <t>Государственная и муниципальная форма собственности</t>
  </si>
  <si>
    <t>за Январь-Декабрь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</si>
</sst>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\-??_р_._-;_-@_-"/>
    <numFmt numFmtId="165" formatCode="_-* #,##0.00_р_._-;\-* #,##0.00_р_._-;_-* &quot;-&quot;??_р_._-;_-@_-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9"/>
      <color indexed="56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56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2"/>
      <charset val="204"/>
    </font>
    <font>
      <sz val="11"/>
      <color indexed="9"/>
      <name val="Times New Roman"/>
      <family val="2"/>
      <charset val="204"/>
    </font>
    <font>
      <sz val="11"/>
      <color indexed="62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3">
    <xf numFmtId="0" fontId="0" fillId="0" borderId="0"/>
    <xf numFmtId="0" fontId="2" fillId="0" borderId="0"/>
    <xf numFmtId="164" fontId="2" fillId="0" borderId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3" fillId="9" borderId="2" applyNumberFormat="0" applyAlignment="0" applyProtection="0"/>
    <xf numFmtId="0" fontId="13" fillId="9" borderId="2" applyNumberFormat="0" applyAlignment="0" applyProtection="0"/>
    <xf numFmtId="0" fontId="14" fillId="22" borderId="3" applyNumberFormat="0" applyAlignment="0" applyProtection="0"/>
    <xf numFmtId="0" fontId="14" fillId="22" borderId="3" applyNumberFormat="0" applyAlignment="0" applyProtection="0"/>
    <xf numFmtId="0" fontId="15" fillId="22" borderId="2" applyNumberFormat="0" applyAlignment="0" applyProtection="0"/>
    <xf numFmtId="0" fontId="15" fillId="22" borderId="2" applyNumberForma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0" fillId="23" borderId="8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3" fillId="0" borderId="0"/>
    <xf numFmtId="0" fontId="1" fillId="0" borderId="0"/>
    <xf numFmtId="0" fontId="2" fillId="0" borderId="0"/>
    <xf numFmtId="0" fontId="24" fillId="0" borderId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25" borderId="9" applyNumberFormat="0" applyAlignment="0" applyProtection="0"/>
    <xf numFmtId="0" fontId="2" fillId="25" borderId="9" applyNumberFormat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5" fontId="23" fillId="0" borderId="0" applyFont="0" applyFill="0" applyBorder="0" applyAlignment="0" applyProtection="0"/>
    <xf numFmtId="164" fontId="2" fillId="0" borderId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0" borderId="0"/>
    <xf numFmtId="0" fontId="24" fillId="0" borderId="0"/>
  </cellStyleXfs>
  <cellXfs count="39">
    <xf numFmtId="0" fontId="0" fillId="0" borderId="0" xfId="0"/>
    <xf numFmtId="0" fontId="5" fillId="0" borderId="0" xfId="0" applyFont="1" applyAlignment="1">
      <alignment horizontal="center" vertical="center" wrapText="1" shrinkToFit="1"/>
    </xf>
    <xf numFmtId="164" fontId="4" fillId="2" borderId="1" xfId="2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vertical="center" wrapText="1" shrinkToFit="1"/>
    </xf>
    <xf numFmtId="0" fontId="0" fillId="2" borderId="0" xfId="0" applyFill="1"/>
    <xf numFmtId="164" fontId="4" fillId="26" borderId="1" xfId="2" applyNumberFormat="1" applyFont="1" applyFill="1" applyBorder="1" applyAlignment="1" applyProtection="1">
      <alignment horizontal="center" vertical="center"/>
    </xf>
    <xf numFmtId="164" fontId="4" fillId="27" borderId="1" xfId="2" applyNumberFormat="1" applyFont="1" applyFill="1" applyBorder="1" applyAlignment="1" applyProtection="1">
      <alignment horizontal="center" vertical="center"/>
    </xf>
    <xf numFmtId="0" fontId="3" fillId="3" borderId="1" xfId="1" applyFont="1" applyFill="1" applyBorder="1" applyAlignment="1" applyProtection="1">
      <alignment horizontal="center" vertical="top" wrapText="1"/>
      <protection locked="0"/>
    </xf>
    <xf numFmtId="0" fontId="3" fillId="27" borderId="1" xfId="1" applyFont="1" applyFill="1" applyBorder="1" applyAlignment="1" applyProtection="1">
      <alignment horizont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0" fontId="7" fillId="26" borderId="1" xfId="1" applyFont="1" applyFill="1" applyBorder="1" applyAlignment="1" applyProtection="1">
      <alignment vertical="top" wrapText="1"/>
    </xf>
    <xf numFmtId="49" fontId="8" fillId="26" borderId="1" xfId="1" applyNumberFormat="1" applyFont="1" applyFill="1" applyBorder="1" applyAlignment="1" applyProtection="1">
      <alignment horizontal="center" vertical="top"/>
    </xf>
    <xf numFmtId="0" fontId="9" fillId="27" borderId="1" xfId="1" applyFont="1" applyFill="1" applyBorder="1" applyAlignment="1" applyProtection="1">
      <alignment vertical="top" wrapText="1"/>
    </xf>
    <xf numFmtId="49" fontId="3" fillId="27" borderId="1" xfId="1" applyNumberFormat="1" applyFont="1" applyFill="1" applyBorder="1" applyAlignment="1" applyProtection="1">
      <alignment horizontal="center" vertical="top"/>
    </xf>
    <xf numFmtId="0" fontId="9" fillId="2" borderId="1" xfId="1" applyFont="1" applyFill="1" applyBorder="1" applyAlignment="1" applyProtection="1">
      <alignment vertical="top"/>
    </xf>
    <xf numFmtId="49" fontId="3" fillId="2" borderId="1" xfId="1" applyNumberFormat="1" applyFont="1" applyFill="1" applyBorder="1" applyAlignment="1" applyProtection="1">
      <alignment horizontal="center" vertical="top"/>
    </xf>
    <xf numFmtId="0" fontId="9" fillId="2" borderId="1" xfId="1" applyFont="1" applyFill="1" applyBorder="1" applyAlignment="1" applyProtection="1">
      <alignment vertical="top" wrapText="1"/>
    </xf>
    <xf numFmtId="0" fontId="5" fillId="0" borderId="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1" xfId="0" applyFont="1" applyBorder="1"/>
    <xf numFmtId="0" fontId="5" fillId="27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vertical="center" wrapText="1" shrinkToFit="1"/>
    </xf>
    <xf numFmtId="43" fontId="5" fillId="27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34" fillId="0" borderId="0" xfId="0" applyFont="1" applyFill="1" applyBorder="1" applyAlignment="1" applyProtection="1">
      <alignment horizontal="center" vertical="center" wrapText="1" shrinkToFit="1"/>
      <protection locked="0"/>
    </xf>
    <xf numFmtId="0" fontId="32" fillId="0" borderId="14" xfId="91" applyFont="1" applyBorder="1" applyAlignment="1" applyProtection="1">
      <alignment horizontal="left" vertical="center"/>
      <protection locked="0"/>
    </xf>
    <xf numFmtId="0" fontId="32" fillId="0" borderId="15" xfId="91" applyFont="1" applyBorder="1" applyAlignment="1" applyProtection="1">
      <alignment horizontal="left" vertical="center"/>
      <protection locked="0"/>
    </xf>
    <xf numFmtId="0" fontId="32" fillId="0" borderId="16" xfId="91" applyFont="1" applyBorder="1" applyAlignment="1" applyProtection="1">
      <alignment horizontal="left" vertical="center"/>
      <protection locked="0"/>
    </xf>
    <xf numFmtId="0" fontId="32" fillId="0" borderId="14" xfId="91" applyFont="1" applyBorder="1" applyAlignment="1">
      <alignment horizontal="left" vertical="center"/>
    </xf>
    <xf numFmtId="0" fontId="32" fillId="0" borderId="15" xfId="91" applyFont="1" applyBorder="1" applyAlignment="1">
      <alignment horizontal="left" vertical="center"/>
    </xf>
    <xf numFmtId="0" fontId="32" fillId="0" borderId="16" xfId="91" applyFont="1" applyBorder="1" applyAlignment="1">
      <alignment horizontal="left" vertical="center"/>
    </xf>
    <xf numFmtId="0" fontId="33" fillId="0" borderId="1" xfId="91" applyFont="1" applyBorder="1" applyAlignment="1">
      <alignment horizontal="center" vertical="center" wrapText="1"/>
    </xf>
    <xf numFmtId="0" fontId="33" fillId="0" borderId="1" xfId="91" applyFont="1" applyBorder="1" applyAlignment="1">
      <alignment horizontal="center" wrapText="1"/>
    </xf>
    <xf numFmtId="0" fontId="33" fillId="0" borderId="1" xfId="91" applyFont="1" applyBorder="1" applyAlignment="1" applyProtection="1">
      <alignment horizontal="center"/>
      <protection locked="0"/>
    </xf>
    <xf numFmtId="0" fontId="35" fillId="0" borderId="1" xfId="91" applyFont="1" applyBorder="1" applyAlignment="1">
      <alignment horizontal="center"/>
    </xf>
    <xf numFmtId="0" fontId="31" fillId="0" borderId="1" xfId="91" applyFont="1" applyFill="1" applyBorder="1" applyAlignment="1">
      <alignment horizontal="right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>
      <alignment horizontal="center" vertical="center" wrapText="1" shrinkToFit="1"/>
    </xf>
    <xf numFmtId="0" fontId="3" fillId="3" borderId="1" xfId="1" applyFont="1" applyFill="1" applyBorder="1" applyAlignment="1" applyProtection="1">
      <alignment horizontal="center" vertical="top" wrapText="1"/>
      <protection locked="0"/>
    </xf>
  </cellXfs>
  <cellStyles count="93">
    <cellStyle name="20% - Акцент1 2" xfId="3"/>
    <cellStyle name="20% - Акцент1 3" xfId="4"/>
    <cellStyle name="20% - Акцент2 2" xfId="5"/>
    <cellStyle name="20% - Акцент2 3" xfId="6"/>
    <cellStyle name="20% - Акцент3 2" xfId="7"/>
    <cellStyle name="20% - Акцент3 3" xfId="8"/>
    <cellStyle name="20% - Акцент4 2" xfId="9"/>
    <cellStyle name="20% - Акцент4 3" xfId="10"/>
    <cellStyle name="20% - Акцент5 2" xfId="11"/>
    <cellStyle name="20% - Акцент5 3" xfId="12"/>
    <cellStyle name="20% - Акцент6 2" xfId="13"/>
    <cellStyle name="20% - Акцент6 3" xfId="14"/>
    <cellStyle name="40% - Акцент1 2" xfId="15"/>
    <cellStyle name="40% - Акцент1 3" xfId="16"/>
    <cellStyle name="40% - Акцент2 2" xfId="17"/>
    <cellStyle name="40% - Акцент2 3" xfId="18"/>
    <cellStyle name="40% - Акцент3 2" xfId="19"/>
    <cellStyle name="40% - Акцент3 3" xfId="20"/>
    <cellStyle name="40% - Акцент4 2" xfId="21"/>
    <cellStyle name="40% - Акцент4 3" xfId="22"/>
    <cellStyle name="40% - Акцент5 2" xfId="23"/>
    <cellStyle name="40% - Акцент5 3" xfId="24"/>
    <cellStyle name="40% - Акцент6 2" xfId="25"/>
    <cellStyle name="40% - Акцент6 3" xfId="26"/>
    <cellStyle name="60% - Акцент1 2" xfId="27"/>
    <cellStyle name="60% - Акцент1 3" xfId="28"/>
    <cellStyle name="60% - Акцент2 2" xfId="29"/>
    <cellStyle name="60% - Акцент2 3" xfId="30"/>
    <cellStyle name="60% - Акцент3 2" xfId="31"/>
    <cellStyle name="60% - Акцент3 3" xfId="32"/>
    <cellStyle name="60% - Акцент4 2" xfId="33"/>
    <cellStyle name="60% - Акцент4 3" xfId="34"/>
    <cellStyle name="60% - Акцент5 2" xfId="35"/>
    <cellStyle name="60% - Акцент5 3" xfId="36"/>
    <cellStyle name="60% - Акцент6 2" xfId="37"/>
    <cellStyle name="60% - Акцент6 3" xfId="38"/>
    <cellStyle name="Normal" xfId="92"/>
    <cellStyle name="Акцент1 2" xfId="39"/>
    <cellStyle name="Акцент1 3" xfId="40"/>
    <cellStyle name="Акцент2 2" xfId="41"/>
    <cellStyle name="Акцент2 3" xfId="42"/>
    <cellStyle name="Акцент3 2" xfId="43"/>
    <cellStyle name="Акцент3 3" xfId="44"/>
    <cellStyle name="Акцент4 2" xfId="45"/>
    <cellStyle name="Акцент4 3" xfId="46"/>
    <cellStyle name="Акцент5 2" xfId="47"/>
    <cellStyle name="Акцент5 3" xfId="48"/>
    <cellStyle name="Акцент6 2" xfId="49"/>
    <cellStyle name="Акцент6 3" xfId="50"/>
    <cellStyle name="Ввод  2" xfId="51"/>
    <cellStyle name="Ввод  3" xfId="52"/>
    <cellStyle name="Вывод 2" xfId="53"/>
    <cellStyle name="Вывод 3" xfId="54"/>
    <cellStyle name="Вычисление 2" xfId="55"/>
    <cellStyle name="Вычисление 3" xfId="56"/>
    <cellStyle name="Заголовок 1 2" xfId="57"/>
    <cellStyle name="Заголовок 1 3" xfId="58"/>
    <cellStyle name="Заголовок 2 2" xfId="59"/>
    <cellStyle name="Заголовок 2 3" xfId="60"/>
    <cellStyle name="Заголовок 3 2" xfId="61"/>
    <cellStyle name="Заголовок 3 3" xfId="62"/>
    <cellStyle name="Заголовок 4 2" xfId="63"/>
    <cellStyle name="Заголовок 4 3" xfId="64"/>
    <cellStyle name="Итог 2" xfId="65"/>
    <cellStyle name="Итог 3" xfId="66"/>
    <cellStyle name="Контрольная ячейка 2" xfId="67"/>
    <cellStyle name="Контрольная ячейка 3" xfId="68"/>
    <cellStyle name="Название 2" xfId="69"/>
    <cellStyle name="Название 3" xfId="70"/>
    <cellStyle name="Нейтральный 2" xfId="71"/>
    <cellStyle name="Нейтральный 3" xfId="72"/>
    <cellStyle name="Обычный" xfId="0" builtinId="0"/>
    <cellStyle name="Обычный 2" xfId="73"/>
    <cellStyle name="Обычный 3" xfId="1"/>
    <cellStyle name="Обычный 4" xfId="74"/>
    <cellStyle name="Обычный 5" xfId="75"/>
    <cellStyle name="Обычный 6" xfId="76"/>
    <cellStyle name="Обычный 7" xfId="91"/>
    <cellStyle name="Плохой 2" xfId="77"/>
    <cellStyle name="Плохой 3" xfId="78"/>
    <cellStyle name="Пояснение 2" xfId="79"/>
    <cellStyle name="Пояснение 3" xfId="80"/>
    <cellStyle name="Примечание 2" xfId="81"/>
    <cellStyle name="Примечание 3" xfId="82"/>
    <cellStyle name="Связанная ячейка 2" xfId="83"/>
    <cellStyle name="Связанная ячейка 3" xfId="84"/>
    <cellStyle name="Текст предупреждения 2" xfId="85"/>
    <cellStyle name="Текст предупреждения 3" xfId="86"/>
    <cellStyle name="Финансовый 2" xfId="87"/>
    <cellStyle name="Финансовый 3" xfId="2"/>
    <cellStyle name="Финансовый 4" xfId="88"/>
    <cellStyle name="Хороший 2" xfId="89"/>
    <cellStyle name="Хороший 3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88;&#1087;&#1083;&#1072;&#1090;&#1072;%20%20&#1074;&#1089;&#1077;/&#1054;&#1090;&#1095;&#1077;&#1090;&#1099;%20&#1087;&#1086;%20&#1084;&#1077;&#1089;&#1103;&#1094;&#1072;&#1084;%202015-2016-2017-2018-2019-2020-2021/2020/&#1044;&#1045;&#1050;&#1040;&#1041;&#1056;&#1068;/&#1047;&#1055;-&#1082;&#1091;&#1083;&#1100;&#1090;&#1091;&#1088;&#1072;%20&#1086;&#1073;&#1083;&#1072;&#1089;&#1090;&#1085;&#1099;&#1077;%20&#1091;&#1095;&#1088;&#1077;&#1078;&#1076;&#1077;&#1085;&#1080;&#110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88;&#1087;&#1083;&#1072;&#1090;&#1072;%20%20&#1074;&#1089;&#1077;/&#1054;&#1090;&#1095;&#1077;&#1090;&#1099;%20&#1087;&#1086;%20&#1084;&#1077;&#1089;&#1103;&#1094;&#1072;&#1084;%202015-2016-2017-2018-2019-2020-2021/2020/&#1044;&#1045;&#1050;&#1040;&#1041;&#1056;&#1068;/&#1047;&#1055;-&#1082;&#1091;&#1083;&#1100;&#1090;&#1091;&#1088;&#1072;%20&#1052;&#1054;%20&#1076;&#1077;&#1082;&#1072;&#1073;&#1088;&#1100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  <sheetName val="СВОД_ОБЩИЙ"/>
      <sheetName val="СВОД_Библ"/>
      <sheetName val="НачБибл"/>
      <sheetName val="Детская"/>
      <sheetName val="Научная"/>
      <sheetName val="Слепая"/>
      <sheetName val="КонБибл"/>
      <sheetName val="СВОД_МУЗ"/>
      <sheetName val="НачКДУ"/>
      <sheetName val="Бурылин"/>
      <sheetName val="Кинешем"/>
      <sheetName val="Палех"/>
      <sheetName val="Плес"/>
      <sheetName val="Холуй"/>
      <sheetName val="Худож"/>
      <sheetName val="Цвет"/>
      <sheetName val="Юрьевец"/>
      <sheetName val="КонКДУ"/>
      <sheetName val="СВОД_Театр"/>
      <sheetName val="НачТеатр"/>
      <sheetName val="Драма Кинешма"/>
      <sheetName val="Драма"/>
      <sheetName val="Куклы"/>
      <sheetName val="Музык"/>
      <sheetName val="КонТеатр"/>
      <sheetName val="Филармония"/>
      <sheetName val="ОКМЦКиТ"/>
      <sheetName val="Архив"/>
      <sheetName val="Комплекс"/>
      <sheetName val="Театры+Филармония"/>
      <sheetName val="БЕЗ Комплекса"/>
      <sheetName val="БЕЗ Архива и Комплекса"/>
      <sheetName val="ОШИБ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3">
          <cell r="D13">
            <v>18</v>
          </cell>
          <cell r="E13">
            <v>0</v>
          </cell>
          <cell r="G13">
            <v>30.4</v>
          </cell>
          <cell r="I13">
            <v>10995.11</v>
          </cell>
          <cell r="K13">
            <v>1708.01</v>
          </cell>
          <cell r="L13">
            <v>0</v>
          </cell>
          <cell r="N13">
            <v>0</v>
          </cell>
        </row>
        <row r="14">
          <cell r="D14">
            <v>143.5</v>
          </cell>
          <cell r="E14">
            <v>0</v>
          </cell>
          <cell r="G14">
            <v>1077.5</v>
          </cell>
          <cell r="I14">
            <v>65259.89</v>
          </cell>
          <cell r="K14">
            <v>3198.1</v>
          </cell>
          <cell r="L14">
            <v>0</v>
          </cell>
          <cell r="N14">
            <v>0</v>
          </cell>
        </row>
        <row r="18">
          <cell r="D18">
            <v>189.8</v>
          </cell>
          <cell r="E18">
            <v>17.8</v>
          </cell>
          <cell r="G18">
            <v>1243.2459400000002</v>
          </cell>
          <cell r="I18">
            <v>57166.400000000001</v>
          </cell>
          <cell r="K18">
            <v>3841.2999999999997</v>
          </cell>
          <cell r="L18">
            <v>5258.2</v>
          </cell>
          <cell r="N18">
            <v>9.5</v>
          </cell>
        </row>
        <row r="19">
          <cell r="D19">
            <v>27</v>
          </cell>
          <cell r="E19">
            <v>1.73</v>
          </cell>
          <cell r="G19">
            <v>710.69999999999993</v>
          </cell>
          <cell r="I19">
            <v>12767.199999999999</v>
          </cell>
          <cell r="K19">
            <v>819.5</v>
          </cell>
          <cell r="L19">
            <v>435</v>
          </cell>
          <cell r="N19">
            <v>8.8999999999999986</v>
          </cell>
        </row>
        <row r="20">
          <cell r="D20">
            <v>316.2</v>
          </cell>
          <cell r="E20">
            <v>4.45</v>
          </cell>
          <cell r="G20">
            <v>2361.7000000000003</v>
          </cell>
          <cell r="I20">
            <v>89625.1</v>
          </cell>
          <cell r="K20">
            <v>4907.6999999999989</v>
          </cell>
          <cell r="L20">
            <v>1071</v>
          </cell>
          <cell r="N20">
            <v>131.80000000000001</v>
          </cell>
        </row>
        <row r="21">
          <cell r="D21">
            <v>37.299999999999997</v>
          </cell>
          <cell r="E21">
            <v>0.6</v>
          </cell>
          <cell r="G21">
            <v>292.39999999999998</v>
          </cell>
          <cell r="I21">
            <v>12660.460000000001</v>
          </cell>
          <cell r="K21">
            <v>321.39999999999998</v>
          </cell>
          <cell r="L21">
            <v>123.80000000000001</v>
          </cell>
          <cell r="N21">
            <v>0.5</v>
          </cell>
        </row>
        <row r="22">
          <cell r="D22">
            <v>5</v>
          </cell>
          <cell r="E22">
            <v>0</v>
          </cell>
          <cell r="G22">
            <v>0</v>
          </cell>
          <cell r="I22">
            <v>1191.5</v>
          </cell>
          <cell r="K22">
            <v>0</v>
          </cell>
          <cell r="L22">
            <v>0</v>
          </cell>
          <cell r="N22">
            <v>0</v>
          </cell>
        </row>
        <row r="23">
          <cell r="D23">
            <v>4</v>
          </cell>
          <cell r="E23">
            <v>0</v>
          </cell>
          <cell r="G23">
            <v>180.2</v>
          </cell>
          <cell r="I23">
            <v>0</v>
          </cell>
          <cell r="K23">
            <v>1244.9000000000001</v>
          </cell>
          <cell r="L23">
            <v>0</v>
          </cell>
          <cell r="N23">
            <v>0</v>
          </cell>
        </row>
        <row r="27">
          <cell r="D27">
            <v>433</v>
          </cell>
          <cell r="E27">
            <v>21.03</v>
          </cell>
          <cell r="G27">
            <v>3496.2000000000003</v>
          </cell>
          <cell r="I27">
            <v>94913.98</v>
          </cell>
          <cell r="K27">
            <v>5626.74</v>
          </cell>
          <cell r="L27">
            <v>4835.0200000000004</v>
          </cell>
          <cell r="N27">
            <v>155.6</v>
          </cell>
        </row>
      </sheetData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  <sheetName val="ЗП-культура"/>
      <sheetName val="Вичуга"/>
      <sheetName val="Иваново"/>
      <sheetName val="Кинешма"/>
      <sheetName val="Кохма"/>
      <sheetName val="Тейково"/>
      <sheetName val="Шуя"/>
      <sheetName val="В-Л"/>
      <sheetName val="Вич"/>
      <sheetName val="Г-П"/>
      <sheetName val="Зав"/>
      <sheetName val="Ив"/>
      <sheetName val="Ил"/>
      <sheetName val="Кин"/>
      <sheetName val="Комс"/>
      <sheetName val="Леж"/>
      <sheetName val="Лух"/>
      <sheetName val="Пал"/>
      <sheetName val="Пест"/>
      <sheetName val="Прив"/>
      <sheetName val="Пуч"/>
      <sheetName val="Род"/>
      <sheetName val="Сав"/>
      <sheetName val="Тейк"/>
      <sheetName val="Фурм"/>
      <sheetName val="Шуй"/>
      <sheetName val="Юж"/>
      <sheetName val="Юр"/>
      <sheetName val="Свод по ВЭД"/>
      <sheetName val="БИБЛ"/>
      <sheetName val="ВичугаБИБЛ"/>
      <sheetName val="ИвановоБИБЛ"/>
      <sheetName val="КинешмаБИБЛ"/>
      <sheetName val="КохмаБИБЛ"/>
      <sheetName val="ТейковоБИБЛ"/>
      <sheetName val="ШуяБИБЛ"/>
      <sheetName val="В-ЛБИБЛ"/>
      <sheetName val="Г-ПБИБЛ"/>
      <sheetName val="ЗавБИБЛ"/>
      <sheetName val="ИвБИБЛ"/>
      <sheetName val="КинБИБЛ"/>
      <sheetName val="КомсБИБЛ"/>
      <sheetName val="ЛежБИБЛ"/>
      <sheetName val="ЛухБИБЛ"/>
      <sheetName val="ПалБИБЛ"/>
      <sheetName val="ПестБИБЛ"/>
      <sheetName val="ПривБИБЛ"/>
      <sheetName val="ПучБИБЛ"/>
      <sheetName val="РоднБИБЛ"/>
      <sheetName val="СавБИБЛ"/>
      <sheetName val="ФурмБИБЛ"/>
      <sheetName val="ШуйБИБЛ"/>
      <sheetName val="ЮжБИБЛ"/>
      <sheetName val="МУЗ"/>
      <sheetName val="ВичугаМУЗ"/>
      <sheetName val="КохмаМУЗ"/>
      <sheetName val="ШуяМУЗ"/>
      <sheetName val="В-ЛМУЗ"/>
      <sheetName val="Г-ПМУЗ"/>
      <sheetName val="ЗавМУЗ"/>
      <sheetName val="КинМУЗ"/>
      <sheetName val="ИлМУЗ"/>
      <sheetName val="ЛухМУЗ"/>
      <sheetName val="ПестМУЗ"/>
      <sheetName val="ПучМУЗ"/>
      <sheetName val="РодМУЗ(РТЦ)"/>
      <sheetName val="ФурмМУЗ"/>
      <sheetName val="КДУ"/>
      <sheetName val="ВичугаКДУ"/>
      <sheetName val="ИвановоКДУ"/>
      <sheetName val="КинешмаКДУ"/>
      <sheetName val="КохмаКДУ"/>
      <sheetName val="ТейковоКДУ"/>
      <sheetName val="ШуяКДУ"/>
      <sheetName val="В-ЛКДУ"/>
      <sheetName val="Г-ПКДУ"/>
      <sheetName val="ВичКДУ"/>
      <sheetName val="ЗавКДУ"/>
      <sheetName val="ИвКДУ"/>
      <sheetName val="ИлКДУ"/>
      <sheetName val="КинКДУ"/>
      <sheetName val="КомсКДУ"/>
      <sheetName val="ЛежнКДУ"/>
      <sheetName val="ЛухКДУ"/>
      <sheetName val="ПалКДУ"/>
      <sheetName val="ПестКДУ"/>
      <sheetName val="ПривКДУ"/>
      <sheetName val="ПучКДУ"/>
      <sheetName val="РоднКДУ (рско)"/>
      <sheetName val="СавКДУ"/>
      <sheetName val="ТейкКДУ"/>
      <sheetName val="ФурмКДУ"/>
      <sheetName val="ШуйКДУ"/>
      <sheetName val="ЮжКДУ"/>
      <sheetName val="ЮрКДУ"/>
      <sheetName val="ПАРКИ"/>
      <sheetName val="ИвановоПарк"/>
      <sheetName val="КинешмаПарк"/>
      <sheetName val="Зоопарк"/>
      <sheetName val="Аналитика"/>
    </sheetNames>
    <sheetDataSet>
      <sheetData sheetId="0"/>
      <sheetData sheetId="1">
        <row r="8">
          <cell r="D8">
            <v>155.4</v>
          </cell>
          <cell r="E8">
            <v>0</v>
          </cell>
          <cell r="G8">
            <v>1323.9</v>
          </cell>
          <cell r="I8">
            <v>59781.729999999996</v>
          </cell>
          <cell r="K8">
            <v>558.50000000000011</v>
          </cell>
          <cell r="L8">
            <v>0</v>
          </cell>
          <cell r="N8">
            <v>0</v>
          </cell>
        </row>
        <row r="9">
          <cell r="D9">
            <v>164.51</v>
          </cell>
          <cell r="E9">
            <v>12.050000000000002</v>
          </cell>
          <cell r="G9">
            <v>1715.9999999999998</v>
          </cell>
          <cell r="I9">
            <v>58309.4</v>
          </cell>
          <cell r="K9">
            <v>742.49999999999989</v>
          </cell>
          <cell r="L9">
            <v>3577.7000000000003</v>
          </cell>
          <cell r="N9">
            <v>0</v>
          </cell>
        </row>
        <row r="10">
          <cell r="D10">
            <v>5.0999999999999996</v>
          </cell>
          <cell r="E10">
            <v>3.25</v>
          </cell>
          <cell r="G10">
            <v>11.3</v>
          </cell>
          <cell r="I10">
            <v>1476</v>
          </cell>
          <cell r="K10">
            <v>0</v>
          </cell>
          <cell r="L10">
            <v>563</v>
          </cell>
          <cell r="N10">
            <v>0</v>
          </cell>
        </row>
        <row r="11">
          <cell r="D11">
            <v>63.250000000000007</v>
          </cell>
          <cell r="E11">
            <v>3.45</v>
          </cell>
          <cell r="G11">
            <v>958.3</v>
          </cell>
          <cell r="I11">
            <v>17915.099999999999</v>
          </cell>
          <cell r="K11">
            <v>14.1</v>
          </cell>
          <cell r="L11">
            <v>681.5</v>
          </cell>
          <cell r="N11">
            <v>0</v>
          </cell>
        </row>
        <row r="12">
          <cell r="D12">
            <v>1161.2099999999998</v>
          </cell>
          <cell r="E12">
            <v>98.100000000000023</v>
          </cell>
          <cell r="G12">
            <v>14319.800000000003</v>
          </cell>
          <cell r="I12">
            <v>328242.37000000005</v>
          </cell>
          <cell r="K12">
            <v>3035.0000000000009</v>
          </cell>
          <cell r="L12">
            <v>19231.759999999998</v>
          </cell>
          <cell r="N12">
            <v>283.20000000000005</v>
          </cell>
        </row>
        <row r="14">
          <cell r="D14">
            <v>13.200000000000001</v>
          </cell>
          <cell r="E14">
            <v>0</v>
          </cell>
          <cell r="G14">
            <v>0</v>
          </cell>
          <cell r="I14">
            <v>4458.46</v>
          </cell>
          <cell r="K14">
            <v>58.5</v>
          </cell>
          <cell r="L14">
            <v>0</v>
          </cell>
          <cell r="N14">
            <v>0</v>
          </cell>
        </row>
        <row r="15">
          <cell r="D15">
            <v>4.3</v>
          </cell>
          <cell r="E15">
            <v>0</v>
          </cell>
          <cell r="G15">
            <v>0</v>
          </cell>
          <cell r="I15">
            <v>584.5</v>
          </cell>
          <cell r="K15">
            <v>0</v>
          </cell>
          <cell r="L15">
            <v>0</v>
          </cell>
          <cell r="N15">
            <v>0</v>
          </cell>
        </row>
        <row r="16">
          <cell r="D16">
            <v>0</v>
          </cell>
          <cell r="E16">
            <v>0</v>
          </cell>
          <cell r="G16">
            <v>0</v>
          </cell>
          <cell r="I16">
            <v>0</v>
          </cell>
          <cell r="K16">
            <v>0</v>
          </cell>
          <cell r="L16">
            <v>0</v>
          </cell>
          <cell r="N16">
            <v>0</v>
          </cell>
        </row>
        <row r="20">
          <cell r="D20">
            <v>511.81999999999994</v>
          </cell>
          <cell r="E20">
            <v>92.059999999999974</v>
          </cell>
          <cell r="G20">
            <v>6134.3999999999987</v>
          </cell>
          <cell r="I20">
            <v>100038.85999999999</v>
          </cell>
          <cell r="K20">
            <v>4218.8999999999996</v>
          </cell>
          <cell r="L20">
            <v>14875.2</v>
          </cell>
          <cell r="N20">
            <v>340.5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A71"/>
    <pageSetUpPr fitToPage="1"/>
  </sheetPr>
  <dimension ref="A1:P24"/>
  <sheetViews>
    <sheetView tabSelected="1" view="pageBreakPreview" zoomScale="90" zoomScaleNormal="86" zoomScaleSheetLayoutView="90" workbookViewId="0">
      <selection activeCell="S9" sqref="S9"/>
    </sheetView>
  </sheetViews>
  <sheetFormatPr defaultRowHeight="15" x14ac:dyDescent="0.25"/>
  <cols>
    <col min="1" max="1" width="33.7109375" customWidth="1"/>
    <col min="2" max="2" width="7.5703125" customWidth="1"/>
    <col min="3" max="3" width="6" customWidth="1"/>
    <col min="4" max="4" width="11.28515625" customWidth="1"/>
    <col min="5" max="5" width="12.28515625" customWidth="1"/>
    <col min="6" max="6" width="15.140625" customWidth="1"/>
    <col min="7" max="8" width="13.7109375" customWidth="1"/>
    <col min="9" max="9" width="14" bestFit="1" customWidth="1"/>
    <col min="11" max="11" width="13.42578125" customWidth="1"/>
    <col min="12" max="12" width="14.28515625" customWidth="1"/>
    <col min="14" max="14" width="9.42578125" bestFit="1" customWidth="1"/>
    <col min="15" max="15" width="18" customWidth="1"/>
    <col min="16" max="16" width="18" hidden="1" customWidth="1"/>
  </cols>
  <sheetData>
    <row r="1" spans="1:16" ht="36.75" customHeight="1" x14ac:dyDescent="0.3">
      <c r="A1" s="32" t="s">
        <v>57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1" t="s">
        <v>58</v>
      </c>
      <c r="P1" s="31"/>
    </row>
    <row r="2" spans="1:16" ht="18.75" x14ac:dyDescent="0.3">
      <c r="A2" s="33" t="s">
        <v>86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1"/>
      <c r="P2" s="31"/>
    </row>
    <row r="3" spans="1:16" ht="15.75" customHeight="1" x14ac:dyDescent="0.25">
      <c r="A3" s="34" t="s">
        <v>59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1"/>
      <c r="P3" s="31"/>
    </row>
    <row r="4" spans="1:16" ht="19.5" customHeight="1" x14ac:dyDescent="0.25">
      <c r="A4" s="25" t="s">
        <v>82</v>
      </c>
      <c r="B4" s="26"/>
      <c r="C4" s="26"/>
      <c r="D4" s="26"/>
      <c r="E4" s="27"/>
      <c r="F4" s="26" t="s">
        <v>84</v>
      </c>
      <c r="G4" s="26"/>
      <c r="H4" s="26"/>
      <c r="I4" s="26"/>
      <c r="J4" s="26"/>
      <c r="K4" s="26"/>
      <c r="L4" s="26"/>
      <c r="M4" s="26"/>
      <c r="N4" s="27"/>
      <c r="O4" s="31"/>
      <c r="P4" s="31"/>
    </row>
    <row r="5" spans="1:16" ht="21" customHeight="1" x14ac:dyDescent="0.25">
      <c r="A5" s="28" t="s">
        <v>83</v>
      </c>
      <c r="B5" s="29"/>
      <c r="C5" s="29"/>
      <c r="D5" s="29"/>
      <c r="E5" s="30"/>
      <c r="F5" s="29" t="s">
        <v>85</v>
      </c>
      <c r="G5" s="29"/>
      <c r="H5" s="29"/>
      <c r="I5" s="29"/>
      <c r="J5" s="29"/>
      <c r="K5" s="29"/>
      <c r="L5" s="29"/>
      <c r="M5" s="29"/>
      <c r="N5" s="30"/>
      <c r="O5" s="31"/>
      <c r="P5" s="31"/>
    </row>
    <row r="6" spans="1:16" ht="15.75" customHeight="1" x14ac:dyDescent="0.25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1"/>
      <c r="P6" s="31"/>
    </row>
    <row r="7" spans="1:16" ht="46.5" customHeight="1" x14ac:dyDescent="0.25">
      <c r="A7" s="36" t="s">
        <v>1</v>
      </c>
      <c r="B7" s="36" t="s">
        <v>2</v>
      </c>
      <c r="C7" s="36" t="s">
        <v>3</v>
      </c>
      <c r="D7" s="36" t="s">
        <v>4</v>
      </c>
      <c r="E7" s="36"/>
      <c r="F7" s="36" t="s">
        <v>5</v>
      </c>
      <c r="G7" s="36"/>
      <c r="H7" s="36"/>
      <c r="I7" s="36" t="s">
        <v>6</v>
      </c>
      <c r="J7" s="36"/>
      <c r="K7" s="36"/>
      <c r="L7" s="36"/>
      <c r="M7" s="36"/>
      <c r="N7" s="36"/>
      <c r="O7" s="37" t="s">
        <v>79</v>
      </c>
      <c r="P7" s="37" t="s">
        <v>80</v>
      </c>
    </row>
    <row r="8" spans="1:16" ht="25.5" customHeight="1" x14ac:dyDescent="0.25">
      <c r="A8" s="36"/>
      <c r="B8" s="36"/>
      <c r="C8" s="36"/>
      <c r="D8" s="38" t="s">
        <v>7</v>
      </c>
      <c r="E8" s="38" t="s">
        <v>8</v>
      </c>
      <c r="F8" s="36" t="s">
        <v>9</v>
      </c>
      <c r="G8" s="36"/>
      <c r="H8" s="38" t="s">
        <v>10</v>
      </c>
      <c r="I8" s="36" t="s">
        <v>11</v>
      </c>
      <c r="J8" s="36"/>
      <c r="K8" s="36"/>
      <c r="L8" s="36" t="s">
        <v>12</v>
      </c>
      <c r="M8" s="36"/>
      <c r="N8" s="36"/>
      <c r="O8" s="37"/>
      <c r="P8" s="37"/>
    </row>
    <row r="9" spans="1:16" ht="45.75" customHeight="1" x14ac:dyDescent="0.25">
      <c r="A9" s="36"/>
      <c r="B9" s="36"/>
      <c r="C9" s="36"/>
      <c r="D9" s="38"/>
      <c r="E9" s="38"/>
      <c r="F9" s="7" t="s">
        <v>13</v>
      </c>
      <c r="G9" s="7" t="s">
        <v>14</v>
      </c>
      <c r="H9" s="38"/>
      <c r="I9" s="7" t="s">
        <v>15</v>
      </c>
      <c r="J9" s="7" t="s">
        <v>16</v>
      </c>
      <c r="K9" s="7" t="s">
        <v>17</v>
      </c>
      <c r="L9" s="7" t="s">
        <v>15</v>
      </c>
      <c r="M9" s="7" t="s">
        <v>16</v>
      </c>
      <c r="N9" s="7" t="s">
        <v>17</v>
      </c>
      <c r="O9" s="37"/>
      <c r="P9" s="37"/>
    </row>
    <row r="10" spans="1:16" ht="18.75" customHeight="1" x14ac:dyDescent="0.25">
      <c r="A10" s="8" t="s">
        <v>18</v>
      </c>
      <c r="B10" s="8" t="s">
        <v>19</v>
      </c>
      <c r="C10" s="8" t="s">
        <v>20</v>
      </c>
      <c r="D10" s="8">
        <v>1</v>
      </c>
      <c r="E10" s="8">
        <v>2</v>
      </c>
      <c r="F10" s="8">
        <v>3</v>
      </c>
      <c r="G10" s="8">
        <v>4</v>
      </c>
      <c r="H10" s="8">
        <v>5</v>
      </c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8">
        <v>11</v>
      </c>
      <c r="O10" s="21">
        <v>12</v>
      </c>
      <c r="P10" s="21">
        <v>13</v>
      </c>
    </row>
    <row r="11" spans="1:16" ht="24" customHeight="1" x14ac:dyDescent="0.25">
      <c r="A11" s="10" t="s">
        <v>21</v>
      </c>
      <c r="B11" s="11" t="s">
        <v>22</v>
      </c>
      <c r="C11" s="11" t="s">
        <v>23</v>
      </c>
      <c r="D11" s="5">
        <f t="shared" ref="D11:N11" si="0">SUM(D12:D13,D14:D16,D21:D23)</f>
        <v>3188.79</v>
      </c>
      <c r="E11" s="5">
        <f t="shared" si="0"/>
        <v>253.92000000000002</v>
      </c>
      <c r="F11" s="5">
        <f t="shared" si="0"/>
        <v>925161.49</v>
      </c>
      <c r="G11" s="5">
        <f t="shared" si="0"/>
        <v>33383.445940000005</v>
      </c>
      <c r="H11" s="5">
        <f t="shared" si="0"/>
        <v>51457.88</v>
      </c>
      <c r="I11" s="5">
        <f t="shared" si="0"/>
        <v>896491.14</v>
      </c>
      <c r="J11" s="5">
        <f t="shared" si="0"/>
        <v>0</v>
      </c>
      <c r="K11" s="5">
        <f t="shared" si="0"/>
        <v>28670.35</v>
      </c>
      <c r="L11" s="5">
        <f t="shared" si="0"/>
        <v>50528.38</v>
      </c>
      <c r="M11" s="5">
        <f t="shared" si="0"/>
        <v>0</v>
      </c>
      <c r="N11" s="5">
        <f t="shared" si="0"/>
        <v>929.5</v>
      </c>
      <c r="O11" s="23">
        <f t="shared" ref="O11:O23" si="1">F11/D11*1000/$P$24</f>
        <v>24177.443743028965</v>
      </c>
      <c r="P11" s="23">
        <f t="shared" ref="P11:P23" si="2">H11/E11*1000/$P$24</f>
        <v>16887.825561856753</v>
      </c>
    </row>
    <row r="12" spans="1:16" ht="15.75" customHeight="1" x14ac:dyDescent="0.25">
      <c r="A12" s="16" t="s">
        <v>24</v>
      </c>
      <c r="B12" s="15" t="s">
        <v>25</v>
      </c>
      <c r="C12" s="15" t="s">
        <v>26</v>
      </c>
      <c r="D12" s="9">
        <f>'[1]БЕЗ Комплекса'!$D$13+'[2]ЗП-культура'!$D$8</f>
        <v>173.4</v>
      </c>
      <c r="E12" s="9">
        <f>'[1]БЕЗ Комплекса'!$E$13+'[2]ЗП-культура'!$E$8</f>
        <v>0</v>
      </c>
      <c r="F12" s="6">
        <f>SUM(I12,K12)</f>
        <v>73043.349999999991</v>
      </c>
      <c r="G12" s="9">
        <f>'[1]БЕЗ Комплекса'!$G$13+'[2]ЗП-культура'!$G$8</f>
        <v>1354.3000000000002</v>
      </c>
      <c r="H12" s="6">
        <f t="shared" ref="H12:H23" si="3">L12+N12</f>
        <v>0</v>
      </c>
      <c r="I12" s="9">
        <f>'[1]БЕЗ Комплекса'!$I$13+'[2]ЗП-культура'!$I$8</f>
        <v>70776.84</v>
      </c>
      <c r="J12" s="2" t="s">
        <v>27</v>
      </c>
      <c r="K12" s="9">
        <f>'[1]БЕЗ Комплекса'!$K$13+'[2]ЗП-культура'!$K$8</f>
        <v>2266.5100000000002</v>
      </c>
      <c r="L12" s="9">
        <f>'[1]БЕЗ Комплекса'!$L$13+'[2]ЗП-культура'!$L$8</f>
        <v>0</v>
      </c>
      <c r="M12" s="2" t="s">
        <v>27</v>
      </c>
      <c r="N12" s="9">
        <f>'[1]БЕЗ Комплекса'!$N$13+'[2]ЗП-культура'!$N$8</f>
        <v>0</v>
      </c>
      <c r="O12" s="23">
        <f t="shared" si="1"/>
        <v>35103.493848519793</v>
      </c>
      <c r="P12" s="23" t="e">
        <f t="shared" si="2"/>
        <v>#DIV/0!</v>
      </c>
    </row>
    <row r="13" spans="1:16" ht="52.5" customHeight="1" x14ac:dyDescent="0.25">
      <c r="A13" s="12" t="s">
        <v>28</v>
      </c>
      <c r="B13" s="13" t="s">
        <v>29</v>
      </c>
      <c r="C13" s="13" t="s">
        <v>30</v>
      </c>
      <c r="D13" s="6">
        <f>'[1]БЕЗ Комплекса'!$D$14+'[2]ЗП-культура'!$D$9</f>
        <v>308.01</v>
      </c>
      <c r="E13" s="6">
        <f>'[1]БЕЗ Комплекса'!$E$14+'[2]ЗП-культура'!$E$9</f>
        <v>12.050000000000002</v>
      </c>
      <c r="F13" s="6">
        <f>SUM(I13,K13)</f>
        <v>127509.89000000001</v>
      </c>
      <c r="G13" s="6">
        <f>'[1]БЕЗ Комплекса'!$G$14+'[2]ЗП-культура'!$G$9</f>
        <v>2793.5</v>
      </c>
      <c r="H13" s="6">
        <f>L13+N13</f>
        <v>3577.7000000000003</v>
      </c>
      <c r="I13" s="9">
        <f>'[1]БЕЗ Комплекса'!$I$14+'[2]ЗП-культура'!$I$9</f>
        <v>123569.29000000001</v>
      </c>
      <c r="J13" s="6" t="s">
        <v>27</v>
      </c>
      <c r="K13" s="6">
        <f>'[1]БЕЗ Комплекса'!$K$14+'[2]ЗП-культура'!$K$9</f>
        <v>3940.6</v>
      </c>
      <c r="L13" s="6">
        <f>'[1]БЕЗ Комплекса'!$L$14+'[2]ЗП-культура'!$L$9</f>
        <v>3577.7000000000003</v>
      </c>
      <c r="M13" s="6" t="s">
        <v>27</v>
      </c>
      <c r="N13" s="6">
        <f>'[1]БЕЗ Комплекса'!$N$14+'[2]ЗП-культура'!$N$9</f>
        <v>0</v>
      </c>
      <c r="O13" s="23">
        <f t="shared" si="1"/>
        <v>34498.309037585364</v>
      </c>
      <c r="P13" s="23">
        <f t="shared" si="2"/>
        <v>24742.047026279386</v>
      </c>
    </row>
    <row r="14" spans="1:16" ht="16.5" customHeight="1" x14ac:dyDescent="0.25">
      <c r="A14" s="16" t="s">
        <v>31</v>
      </c>
      <c r="B14" s="15" t="s">
        <v>32</v>
      </c>
      <c r="C14" s="15" t="s">
        <v>33</v>
      </c>
      <c r="D14" s="9">
        <f>'[1]БЕЗ Комплекса'!$D$18+'[2]ЗП-культура'!$D$10</f>
        <v>194.9</v>
      </c>
      <c r="E14" s="9">
        <f>'[1]БЕЗ Комплекса'!$E$18+'[2]ЗП-культура'!$E$10</f>
        <v>21.05</v>
      </c>
      <c r="F14" s="6">
        <f t="shared" ref="F14:F23" si="4">SUM(I14,K14)</f>
        <v>62483.700000000004</v>
      </c>
      <c r="G14" s="9">
        <f>'[1]БЕЗ Комплекса'!$G$18+'[2]ЗП-культура'!$G$10</f>
        <v>1254.5459400000002</v>
      </c>
      <c r="H14" s="6">
        <f>L14+N14</f>
        <v>5830.7</v>
      </c>
      <c r="I14" s="9">
        <f>'[1]БЕЗ Комплекса'!$I$18+'[2]ЗП-культура'!$I$10</f>
        <v>58642.400000000001</v>
      </c>
      <c r="J14" s="2" t="s">
        <v>27</v>
      </c>
      <c r="K14" s="9">
        <f>'[1]БЕЗ Комплекса'!$K$18+'[2]ЗП-культура'!$K$10</f>
        <v>3841.2999999999997</v>
      </c>
      <c r="L14" s="9">
        <f>'[1]БЕЗ Комплекса'!$L$18+'[2]ЗП-культура'!$L$10</f>
        <v>5821.2</v>
      </c>
      <c r="M14" s="2" t="s">
        <v>27</v>
      </c>
      <c r="N14" s="9">
        <f>'[1]БЕЗ Комплекса'!$N$18+'[2]ЗП-культура'!$N$10</f>
        <v>9.5</v>
      </c>
      <c r="O14" s="23">
        <f t="shared" si="1"/>
        <v>26716.136480246281</v>
      </c>
      <c r="P14" s="23">
        <f t="shared" si="2"/>
        <v>23082.739509105304</v>
      </c>
    </row>
    <row r="15" spans="1:16" ht="12.75" customHeight="1" x14ac:dyDescent="0.25">
      <c r="A15" s="16" t="s">
        <v>34</v>
      </c>
      <c r="B15" s="15" t="s">
        <v>35</v>
      </c>
      <c r="C15" s="15" t="s">
        <v>36</v>
      </c>
      <c r="D15" s="9">
        <f>'[1]БЕЗ Комплекса'!$D$19+'[2]ЗП-культура'!$D$11</f>
        <v>90.25</v>
      </c>
      <c r="E15" s="9">
        <f>'[1]БЕЗ Комплекса'!$E$19+'[2]ЗП-культура'!$E$11</f>
        <v>5.18</v>
      </c>
      <c r="F15" s="6">
        <f t="shared" si="4"/>
        <v>31515.899999999994</v>
      </c>
      <c r="G15" s="9">
        <f>'[1]БЕЗ Комплекса'!$G$19+'[2]ЗП-культура'!$G$11</f>
        <v>1669</v>
      </c>
      <c r="H15" s="6">
        <f t="shared" si="3"/>
        <v>1125.4000000000001</v>
      </c>
      <c r="I15" s="9">
        <f>'[1]БЕЗ Комплекса'!$I$19+'[2]ЗП-культура'!$I$11</f>
        <v>30682.299999999996</v>
      </c>
      <c r="J15" s="2" t="s">
        <v>27</v>
      </c>
      <c r="K15" s="9">
        <f>'[1]БЕЗ Комплекса'!$K$19+'[2]ЗП-культура'!$K$11</f>
        <v>833.6</v>
      </c>
      <c r="L15" s="9">
        <f>'[1]БЕЗ Комплекса'!$L$19+'[2]ЗП-культура'!$L$11</f>
        <v>1116.5</v>
      </c>
      <c r="M15" s="2" t="s">
        <v>27</v>
      </c>
      <c r="N15" s="9">
        <f>'[1]БЕЗ Комплекса'!$N$19+'[2]ЗП-культура'!$N$11</f>
        <v>8.8999999999999986</v>
      </c>
      <c r="O15" s="23">
        <f t="shared" si="1"/>
        <v>29100.554016620492</v>
      </c>
      <c r="P15" s="23">
        <f t="shared" si="2"/>
        <v>18104.890604890606</v>
      </c>
    </row>
    <row r="16" spans="1:16" x14ac:dyDescent="0.25">
      <c r="A16" s="14" t="s">
        <v>37</v>
      </c>
      <c r="B16" s="15" t="s">
        <v>38</v>
      </c>
      <c r="C16" s="15" t="s">
        <v>39</v>
      </c>
      <c r="D16" s="9">
        <f>'[1]БЕЗ Комплекса'!$D$20+'[2]ЗП-культура'!$D$12</f>
        <v>1477.4099999999999</v>
      </c>
      <c r="E16" s="9">
        <f>'[1]БЕЗ Комплекса'!$E$20+'[2]ЗП-культура'!$E$12</f>
        <v>102.55000000000003</v>
      </c>
      <c r="F16" s="6">
        <f t="shared" si="4"/>
        <v>425810.1700000001</v>
      </c>
      <c r="G16" s="9">
        <f>'[1]БЕЗ Комплекса'!$G$20+'[2]ЗП-культура'!$G$12</f>
        <v>16681.500000000004</v>
      </c>
      <c r="H16" s="6">
        <f t="shared" si="3"/>
        <v>20717.759999999998</v>
      </c>
      <c r="I16" s="9">
        <f>'[1]БЕЗ Комплекса'!$I$20+'[2]ЗП-культура'!$I$12</f>
        <v>417867.47000000009</v>
      </c>
      <c r="J16" s="2" t="s">
        <v>27</v>
      </c>
      <c r="K16" s="9">
        <f>'[1]БЕЗ Комплекса'!$K$20+'[2]ЗП-культура'!$K$12</f>
        <v>7942.7</v>
      </c>
      <c r="L16" s="9">
        <f>'[1]БЕЗ Комплекса'!$L$20+'[2]ЗП-культура'!$L$12</f>
        <v>20302.759999999998</v>
      </c>
      <c r="M16" s="2" t="s">
        <v>27</v>
      </c>
      <c r="N16" s="9">
        <f>'[1]БЕЗ Комплекса'!$N$20+'[2]ЗП-культура'!$N$12</f>
        <v>415.00000000000006</v>
      </c>
      <c r="O16" s="23">
        <f t="shared" si="1"/>
        <v>24017.829061217501</v>
      </c>
      <c r="P16" s="23">
        <f t="shared" si="2"/>
        <v>16835.49488054607</v>
      </c>
    </row>
    <row r="17" spans="1:16" ht="16.5" customHeight="1" x14ac:dyDescent="0.25">
      <c r="A17" s="16" t="s">
        <v>60</v>
      </c>
      <c r="B17" s="15" t="s">
        <v>40</v>
      </c>
      <c r="C17" s="15" t="s">
        <v>41</v>
      </c>
      <c r="D17" s="9">
        <f>'[1]БЕЗ Комплекса'!$D$21+'[2]ЗП-культура'!$D$14</f>
        <v>50.5</v>
      </c>
      <c r="E17" s="9">
        <f>'[1]БЕЗ Комплекса'!$E$21+'[2]ЗП-культура'!$E$14</f>
        <v>0.6</v>
      </c>
      <c r="F17" s="6">
        <f t="shared" si="4"/>
        <v>17498.820000000003</v>
      </c>
      <c r="G17" s="9">
        <f>'[1]БЕЗ Комплекса'!$G$21+'[2]ЗП-культура'!$G$14</f>
        <v>292.39999999999998</v>
      </c>
      <c r="H17" s="6">
        <f t="shared" si="3"/>
        <v>124.30000000000001</v>
      </c>
      <c r="I17" s="9">
        <f>'[1]БЕЗ Комплекса'!$I$21+'[2]ЗП-культура'!$I$14</f>
        <v>17118.920000000002</v>
      </c>
      <c r="J17" s="2" t="s">
        <v>27</v>
      </c>
      <c r="K17" s="9">
        <f>'[1]БЕЗ Комплекса'!$K$21+'[2]ЗП-культура'!$K$14</f>
        <v>379.9</v>
      </c>
      <c r="L17" s="9">
        <f>'[1]БЕЗ Комплекса'!$L$21+'[2]ЗП-культура'!$L$14</f>
        <v>123.80000000000001</v>
      </c>
      <c r="M17" s="2" t="s">
        <v>27</v>
      </c>
      <c r="N17" s="9">
        <f>'[1]БЕЗ Комплекса'!$N$21+'[2]ЗП-культура'!$N$14</f>
        <v>0.5</v>
      </c>
      <c r="O17" s="23">
        <f t="shared" si="1"/>
        <v>28875.940594059412</v>
      </c>
      <c r="P17" s="23">
        <f t="shared" si="2"/>
        <v>17263.888888888891</v>
      </c>
    </row>
    <row r="18" spans="1:16" x14ac:dyDescent="0.25">
      <c r="A18" s="14" t="s">
        <v>61</v>
      </c>
      <c r="B18" s="15" t="s">
        <v>42</v>
      </c>
      <c r="C18" s="15" t="s">
        <v>43</v>
      </c>
      <c r="D18" s="9">
        <f>'[1]БЕЗ Комплекса'!$D$22+'[2]ЗП-культура'!$D$15</f>
        <v>9.3000000000000007</v>
      </c>
      <c r="E18" s="9">
        <f>'[1]БЕЗ Комплекса'!$E$22+'[2]ЗП-культура'!$E$15</f>
        <v>0</v>
      </c>
      <c r="F18" s="6">
        <f t="shared" si="4"/>
        <v>1776</v>
      </c>
      <c r="G18" s="9">
        <f>'[1]БЕЗ Комплекса'!$G$22+'[2]ЗП-культура'!$G$15</f>
        <v>0</v>
      </c>
      <c r="H18" s="6">
        <f t="shared" si="3"/>
        <v>0</v>
      </c>
      <c r="I18" s="9">
        <f>'[1]БЕЗ Комплекса'!$I$22+'[2]ЗП-культура'!$I$15</f>
        <v>1776</v>
      </c>
      <c r="J18" s="2" t="s">
        <v>27</v>
      </c>
      <c r="K18" s="9">
        <f>'[1]БЕЗ Комплекса'!$K$22+'[2]ЗП-культура'!$K$15</f>
        <v>0</v>
      </c>
      <c r="L18" s="9">
        <f>'[1]БЕЗ Комплекса'!$L$22+'[2]ЗП-культура'!$L$15</f>
        <v>0</v>
      </c>
      <c r="M18" s="2" t="s">
        <v>27</v>
      </c>
      <c r="N18" s="9">
        <f>'[1]БЕЗ Комплекса'!$N$22+'[2]ЗП-культура'!$N$15</f>
        <v>0</v>
      </c>
      <c r="O18" s="23">
        <f t="shared" si="1"/>
        <v>15913.978494623654</v>
      </c>
      <c r="P18" s="23" t="e">
        <f t="shared" si="2"/>
        <v>#DIV/0!</v>
      </c>
    </row>
    <row r="19" spans="1:16" x14ac:dyDescent="0.25">
      <c r="A19" s="14" t="s">
        <v>62</v>
      </c>
      <c r="B19" s="15" t="s">
        <v>44</v>
      </c>
      <c r="C19" s="15" t="s">
        <v>45</v>
      </c>
      <c r="D19" s="9">
        <f>'[1]БЕЗ Комплекса'!$D$23+'[2]ЗП-культура'!$D$16</f>
        <v>4</v>
      </c>
      <c r="E19" s="9">
        <f>'[1]БЕЗ Комплекса'!$E$23+'[2]ЗП-культура'!$E$16</f>
        <v>0</v>
      </c>
      <c r="F19" s="6">
        <f t="shared" si="4"/>
        <v>1244.9000000000001</v>
      </c>
      <c r="G19" s="9">
        <f>'[1]БЕЗ Комплекса'!$G$23+'[2]ЗП-культура'!$G$16</f>
        <v>180.2</v>
      </c>
      <c r="H19" s="6">
        <f t="shared" si="3"/>
        <v>0</v>
      </c>
      <c r="I19" s="9">
        <f>'[1]БЕЗ Комплекса'!$I$23+'[2]ЗП-культура'!$I$16</f>
        <v>0</v>
      </c>
      <c r="J19" s="2" t="s">
        <v>27</v>
      </c>
      <c r="K19" s="9">
        <f>'[1]БЕЗ Комплекса'!$K$23+'[2]ЗП-культура'!$K$16</f>
        <v>1244.9000000000001</v>
      </c>
      <c r="L19" s="9">
        <f>'[1]БЕЗ Комплекса'!$L$23+'[2]ЗП-культура'!$L$16</f>
        <v>0</v>
      </c>
      <c r="M19" s="2" t="s">
        <v>27</v>
      </c>
      <c r="N19" s="9">
        <f>'[1]БЕЗ Комплекса'!$N$23+'[2]ЗП-культура'!$N$16</f>
        <v>0</v>
      </c>
      <c r="O19" s="23">
        <f t="shared" si="1"/>
        <v>25935.416666666668</v>
      </c>
      <c r="P19" s="23" t="e">
        <f t="shared" si="2"/>
        <v>#DIV/0!</v>
      </c>
    </row>
    <row r="20" spans="1:16" ht="37.5" customHeight="1" x14ac:dyDescent="0.25">
      <c r="A20" s="16" t="s">
        <v>63</v>
      </c>
      <c r="B20" s="15" t="s">
        <v>46</v>
      </c>
      <c r="C20" s="15" t="s">
        <v>47</v>
      </c>
      <c r="D20" s="9"/>
      <c r="E20" s="9"/>
      <c r="F20" s="6">
        <f t="shared" si="4"/>
        <v>0</v>
      </c>
      <c r="G20" s="9"/>
      <c r="H20" s="6">
        <f t="shared" si="3"/>
        <v>0</v>
      </c>
      <c r="I20" s="9"/>
      <c r="J20" s="2" t="s">
        <v>27</v>
      </c>
      <c r="K20" s="9"/>
      <c r="L20" s="9"/>
      <c r="M20" s="2" t="s">
        <v>27</v>
      </c>
      <c r="N20" s="9"/>
      <c r="O20" s="23" t="e">
        <f t="shared" si="1"/>
        <v>#DIV/0!</v>
      </c>
      <c r="P20" s="23" t="e">
        <f t="shared" si="2"/>
        <v>#DIV/0!</v>
      </c>
    </row>
    <row r="21" spans="1:16" ht="55.5" customHeight="1" x14ac:dyDescent="0.25">
      <c r="A21" s="16" t="s">
        <v>48</v>
      </c>
      <c r="B21" s="15" t="s">
        <v>49</v>
      </c>
      <c r="C21" s="15" t="s">
        <v>50</v>
      </c>
      <c r="D21" s="9"/>
      <c r="E21" s="9"/>
      <c r="F21" s="6">
        <f t="shared" si="4"/>
        <v>0</v>
      </c>
      <c r="G21" s="9"/>
      <c r="H21" s="6">
        <f t="shared" si="3"/>
        <v>0</v>
      </c>
      <c r="I21" s="9"/>
      <c r="J21" s="2" t="s">
        <v>27</v>
      </c>
      <c r="K21" s="9"/>
      <c r="L21" s="9"/>
      <c r="M21" s="2" t="s">
        <v>27</v>
      </c>
      <c r="N21" s="9"/>
      <c r="O21" s="23" t="e">
        <f t="shared" si="1"/>
        <v>#DIV/0!</v>
      </c>
      <c r="P21" s="23" t="e">
        <f t="shared" si="2"/>
        <v>#DIV/0!</v>
      </c>
    </row>
    <row r="22" spans="1:16" ht="40.5" customHeight="1" x14ac:dyDescent="0.25">
      <c r="A22" s="16" t="s">
        <v>51</v>
      </c>
      <c r="B22" s="15" t="s">
        <v>52</v>
      </c>
      <c r="C22" s="15" t="s">
        <v>53</v>
      </c>
      <c r="D22" s="9"/>
      <c r="E22" s="9"/>
      <c r="F22" s="6">
        <f t="shared" si="4"/>
        <v>0</v>
      </c>
      <c r="G22" s="9"/>
      <c r="H22" s="6">
        <f t="shared" si="3"/>
        <v>0</v>
      </c>
      <c r="I22" s="9"/>
      <c r="J22" s="2" t="s">
        <v>27</v>
      </c>
      <c r="K22" s="9"/>
      <c r="L22" s="9"/>
      <c r="M22" s="2" t="s">
        <v>27</v>
      </c>
      <c r="N22" s="9"/>
      <c r="O22" s="23" t="e">
        <f t="shared" si="1"/>
        <v>#DIV/0!</v>
      </c>
      <c r="P22" s="23" t="e">
        <f t="shared" si="2"/>
        <v>#DIV/0!</v>
      </c>
    </row>
    <row r="23" spans="1:16" x14ac:dyDescent="0.25">
      <c r="A23" s="14" t="s">
        <v>54</v>
      </c>
      <c r="B23" s="15" t="s">
        <v>55</v>
      </c>
      <c r="C23" s="15" t="s">
        <v>56</v>
      </c>
      <c r="D23" s="9">
        <f>'[1]БЕЗ Комплекса'!$D$27+'[2]ЗП-культура'!$D$20</f>
        <v>944.81999999999994</v>
      </c>
      <c r="E23" s="9">
        <f>'[1]БЕЗ Комплекса'!$E$27+'[2]ЗП-культура'!$E$20</f>
        <v>113.08999999999997</v>
      </c>
      <c r="F23" s="6">
        <f t="shared" si="4"/>
        <v>204798.47999999998</v>
      </c>
      <c r="G23" s="9">
        <f>'[1]БЕЗ Комплекса'!$G$27+'[2]ЗП-культура'!$G$20</f>
        <v>9630.5999999999985</v>
      </c>
      <c r="H23" s="6">
        <f t="shared" si="3"/>
        <v>20206.32</v>
      </c>
      <c r="I23" s="9">
        <f>'[1]БЕЗ Комплекса'!$I$27+'[2]ЗП-культура'!$I$20</f>
        <v>194952.83999999997</v>
      </c>
      <c r="J23" s="2" t="s">
        <v>27</v>
      </c>
      <c r="K23" s="9">
        <f>'[1]БЕЗ Комплекса'!$K$27+'[2]ЗП-культура'!$K$20</f>
        <v>9845.64</v>
      </c>
      <c r="L23" s="9">
        <f>'[1]БЕЗ Комплекса'!$L$27+'[2]ЗП-культура'!$L$20</f>
        <v>19710.22</v>
      </c>
      <c r="M23" s="2" t="s">
        <v>27</v>
      </c>
      <c r="N23" s="9">
        <f>'[1]БЕЗ Комплекса'!$N$27+'[2]ЗП-культура'!$N$20</f>
        <v>496.1</v>
      </c>
      <c r="O23" s="23">
        <f t="shared" si="1"/>
        <v>18063.271310937533</v>
      </c>
      <c r="P23" s="23">
        <f t="shared" si="2"/>
        <v>14889.556990007959</v>
      </c>
    </row>
    <row r="24" spans="1:16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3"/>
      <c r="M24" s="3"/>
      <c r="N24" s="1"/>
      <c r="O24" s="22" t="s">
        <v>81</v>
      </c>
      <c r="P24" s="24">
        <v>12</v>
      </c>
    </row>
  </sheetData>
  <sheetProtection selectLockedCells="1"/>
  <mergeCells count="23">
    <mergeCell ref="A7:A9"/>
    <mergeCell ref="B7:B9"/>
    <mergeCell ref="C7:C9"/>
    <mergeCell ref="D7:E7"/>
    <mergeCell ref="F7:H7"/>
    <mergeCell ref="D8:D9"/>
    <mergeCell ref="E8:E9"/>
    <mergeCell ref="F8:G8"/>
    <mergeCell ref="H8:H9"/>
    <mergeCell ref="I8:K8"/>
    <mergeCell ref="L8:N8"/>
    <mergeCell ref="O7:O9"/>
    <mergeCell ref="P7:P9"/>
    <mergeCell ref="I7:N7"/>
    <mergeCell ref="A4:E4"/>
    <mergeCell ref="A5:E5"/>
    <mergeCell ref="F4:N4"/>
    <mergeCell ref="F5:N5"/>
    <mergeCell ref="O1:P6"/>
    <mergeCell ref="A1:N1"/>
    <mergeCell ref="A2:N2"/>
    <mergeCell ref="A3:N3"/>
    <mergeCell ref="A6:N6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6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view="pageBreakPreview" zoomScale="130" zoomScaleNormal="100" zoomScaleSheetLayoutView="130" workbookViewId="0">
      <selection activeCell="A23" sqref="A23"/>
    </sheetView>
  </sheetViews>
  <sheetFormatPr defaultRowHeight="15" x14ac:dyDescent="0.25"/>
  <cols>
    <col min="1" max="1" width="92.140625" customWidth="1"/>
  </cols>
  <sheetData>
    <row r="1" spans="1:1" ht="15.75" thickBot="1" x14ac:dyDescent="0.3">
      <c r="A1" s="19" t="s">
        <v>64</v>
      </c>
    </row>
    <row r="2" spans="1:1" x14ac:dyDescent="0.25">
      <c r="A2" s="18" t="s">
        <v>65</v>
      </c>
    </row>
    <row r="3" spans="1:1" x14ac:dyDescent="0.25">
      <c r="A3" s="17" t="s">
        <v>66</v>
      </c>
    </row>
    <row r="4" spans="1:1" x14ac:dyDescent="0.25">
      <c r="A4" s="17" t="s">
        <v>67</v>
      </c>
    </row>
    <row r="5" spans="1:1" x14ac:dyDescent="0.25">
      <c r="A5" s="17" t="s">
        <v>68</v>
      </c>
    </row>
    <row r="6" spans="1:1" x14ac:dyDescent="0.25">
      <c r="A6" s="17" t="s">
        <v>69</v>
      </c>
    </row>
    <row r="7" spans="1:1" x14ac:dyDescent="0.25">
      <c r="A7" s="17" t="s">
        <v>70</v>
      </c>
    </row>
    <row r="8" spans="1:1" ht="15.75" thickBot="1" x14ac:dyDescent="0.3">
      <c r="A8" s="20" t="s">
        <v>71</v>
      </c>
    </row>
    <row r="9" spans="1:1" ht="15.75" thickBot="1" x14ac:dyDescent="0.3">
      <c r="A9" s="19" t="s">
        <v>72</v>
      </c>
    </row>
    <row r="10" spans="1:1" x14ac:dyDescent="0.25">
      <c r="A10" s="18" t="s">
        <v>73</v>
      </c>
    </row>
    <row r="11" spans="1:1" x14ac:dyDescent="0.25">
      <c r="A11" s="17" t="s">
        <v>74</v>
      </c>
    </row>
    <row r="12" spans="1:1" x14ac:dyDescent="0.25">
      <c r="A12" s="17" t="s">
        <v>75</v>
      </c>
    </row>
    <row r="13" spans="1:1" x14ac:dyDescent="0.25">
      <c r="A13" s="17" t="s">
        <v>76</v>
      </c>
    </row>
    <row r="14" spans="1:1" x14ac:dyDescent="0.25">
      <c r="A14" s="17" t="s">
        <v>77</v>
      </c>
    </row>
    <row r="15" spans="1:1" x14ac:dyDescent="0.25">
      <c r="A15" s="17" t="s">
        <v>78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ЗП-Культура</vt:lpstr>
      <vt:lpstr>условия</vt:lpstr>
      <vt:lpstr>'ЗП-Культура'!Область_печати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Сильченко А.Д.</dc:creator>
  <cp:lastModifiedBy>Сильченко А.Д.</cp:lastModifiedBy>
  <cp:lastPrinted>2021-03-26T09:01:19Z</cp:lastPrinted>
  <dcterms:created xsi:type="dcterms:W3CDTF">2019-04-18T13:35:51Z</dcterms:created>
  <dcterms:modified xsi:type="dcterms:W3CDTF">2021-03-26T09:09:45Z</dcterms:modified>
</cp:coreProperties>
</file>